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114"/>
  <workbookPr defaultThemeVersion="124226"/>
  <bookViews>
    <workbookView xWindow="-150" yWindow="-450" windowWidth="18015" windowHeight="9300"/>
  </bookViews>
  <sheets>
    <sheet name="Sheet1" sheetId="1" r:id="rId1"/>
    <sheet name="Sheet2" sheetId="2" r:id="rId2"/>
    <sheet name="Sheet3" sheetId="3" r:id="rId3"/>
  </sheets>
  <calcPr calcId="144315"/>
</workbook>
</file>

<file path=xl/calcChain.xml><?xml version="1.0" encoding="utf-8"?>
<calcChain xmlns="http://schemas.openxmlformats.org/spreadsheetml/2006/main">
  <c r="T4" i="1" l="1"/>
  <c r="T3" i="1"/>
  <c r="T2" i="1"/>
  <c r="P17" i="1" l="1"/>
  <c r="P13" i="1"/>
  <c r="P14" i="1" s="1"/>
  <c r="N13" i="1"/>
  <c r="N15" i="1" s="1"/>
  <c r="N17" i="1" s="1"/>
  <c r="M13" i="1"/>
  <c r="M14" i="1" s="1"/>
  <c r="L13" i="1"/>
  <c r="L15" i="1" s="1"/>
  <c r="L17" i="1" s="1"/>
  <c r="K13" i="1"/>
  <c r="K15" i="1" s="1"/>
  <c r="K17" i="1" s="1"/>
  <c r="J13" i="1"/>
  <c r="J15" i="1" s="1"/>
  <c r="J17" i="1" s="1"/>
  <c r="I13" i="1"/>
  <c r="I14" i="1" s="1"/>
  <c r="H17" i="1"/>
  <c r="H16" i="1"/>
  <c r="H15" i="1"/>
  <c r="H14" i="1"/>
  <c r="H13" i="1"/>
  <c r="F34" i="1"/>
  <c r="F85" i="1" s="1"/>
  <c r="F87" i="1" s="1"/>
  <c r="P15" i="1" l="1"/>
  <c r="P16" i="1" s="1"/>
  <c r="K14" i="1"/>
  <c r="K16" i="1" s="1"/>
  <c r="I15" i="1"/>
  <c r="I17" i="1" s="1"/>
  <c r="M15" i="1"/>
  <c r="M17" i="1" s="1"/>
  <c r="J14" i="1"/>
  <c r="J16" i="1" s="1"/>
  <c r="L14" i="1"/>
  <c r="L16" i="1" s="1"/>
  <c r="N14" i="1"/>
  <c r="N16" i="1" s="1"/>
  <c r="I16" i="1" l="1"/>
  <c r="M16" i="1"/>
</calcChain>
</file>

<file path=xl/sharedStrings.xml><?xml version="1.0" encoding="utf-8"?>
<sst xmlns="http://schemas.openxmlformats.org/spreadsheetml/2006/main" count="99" uniqueCount="64">
  <si>
    <t>Anzahl Consultants</t>
  </si>
  <si>
    <t>Geld an INSEDE</t>
  </si>
  <si>
    <t>Aufwand</t>
  </si>
  <si>
    <t>Setup</t>
  </si>
  <si>
    <t>Organisation, Regeln</t>
  </si>
  <si>
    <t>Infrastruktur</t>
  </si>
  <si>
    <t>Fertigung und Beschaffung</t>
  </si>
  <si>
    <t>QS und Umwelt</t>
  </si>
  <si>
    <t>Personal und Dienste</t>
  </si>
  <si>
    <t>Logistik und Finanz</t>
  </si>
  <si>
    <t>Office</t>
  </si>
  <si>
    <t>Hardware</t>
  </si>
  <si>
    <t>Software</t>
  </si>
  <si>
    <t>Laufender Betrieb</t>
  </si>
  <si>
    <t>Marketing und Verkauf</t>
  </si>
  <si>
    <t>Technik (Forschung und Entwicklung)</t>
  </si>
  <si>
    <t>StartOfferings (Produkte, Dienste, Rechte)</t>
  </si>
  <si>
    <t>Offerings (Produkte, Dienste, Rechte)</t>
  </si>
  <si>
    <t>Entwicklungen (Neu... Weiter...)</t>
  </si>
  <si>
    <t>Erträge</t>
  </si>
  <si>
    <t>Founders</t>
  </si>
  <si>
    <t>Ernst &amp; Young</t>
  </si>
  <si>
    <t>Accenture</t>
  </si>
  <si>
    <t>Plattform (Lizenzen)</t>
  </si>
  <si>
    <t>Primär</t>
  </si>
  <si>
    <t>Sekundär</t>
  </si>
  <si>
    <t>BE-based</t>
  </si>
  <si>
    <t>nonBE-Apps</t>
  </si>
  <si>
    <t>Know-How-Transfer, Meetings....</t>
  </si>
  <si>
    <t>Organisieren</t>
  </si>
  <si>
    <t>Visualisieren</t>
  </si>
  <si>
    <t>Abrechnen</t>
  </si>
  <si>
    <t>Erfahrungsaustausch</t>
  </si>
  <si>
    <t>Anerkennungen</t>
  </si>
  <si>
    <t>Stille Entwickler</t>
  </si>
  <si>
    <t>Laute Propheten</t>
  </si>
  <si>
    <t>Diverse</t>
  </si>
  <si>
    <t>KHT-Produktentwicklung Pioneers</t>
  </si>
  <si>
    <t>Erträge [Summe]</t>
  </si>
  <si>
    <t>Aufwand [Summe]</t>
  </si>
  <si>
    <t>Von Gesamtumsatz Useranwendungen (30% Anteil)</t>
  </si>
  <si>
    <t>Reserven</t>
  </si>
  <si>
    <t>Finanzpolster</t>
  </si>
  <si>
    <t>an Personen, welche die Organisation unterstützen</t>
  </si>
  <si>
    <t>LumpSum für Rechte</t>
  </si>
  <si>
    <t>Pilotkurse, Initialisierung, Kickoff</t>
  </si>
  <si>
    <t>Pflege und Optimierung laufende Aufgaben</t>
  </si>
  <si>
    <t>Neue Tools, neue Anwendungsfelder</t>
  </si>
  <si>
    <t>SpezialServices</t>
  </si>
  <si>
    <t>(eine Entwicklungs-Stunde = 10 iPoints --&gt; Indikator für Anerkennung)</t>
  </si>
  <si>
    <t>(ein Beitragsfranken = 1 iPoint --&gt; Indikator für Anerkennung)</t>
  </si>
  <si>
    <t>Klassischer Umsatz pro Consultant pA</t>
  </si>
  <si>
    <t>Lizenzanteil (10%)</t>
  </si>
  <si>
    <t>Bruttoumsatz</t>
  </si>
  <si>
    <t>Lizenz an INSEDE (50% von Lizenzanteil)</t>
  </si>
  <si>
    <t>Nettoumsatz</t>
  </si>
  <si>
    <t>Advanced Umsatz (20%)</t>
  </si>
  <si>
    <t>Markt CH</t>
  </si>
  <si>
    <t>Berater</t>
  </si>
  <si>
    <t>Durchdringung</t>
  </si>
  <si>
    <t>an INSEDE</t>
  </si>
  <si>
    <t>Markt DE</t>
  </si>
  <si>
    <t>Markt US</t>
  </si>
  <si>
    <t>(gerechnet mit jeweils 20% advanced Umsatz, davon 10% Lizenz, davon 50% an INSEDE)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</si>
</sst>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9" fontId="0" fillId="0" borderId="0" xfId="0" applyNumberFormat="1"/>
    <xf numFmtId="3" fontId="0" fillId="0" borderId="0" xfId="0" applyNumberFormat="1"/>
    <xf numFmtId="3" fontId="1" fillId="0" borderId="0" xfId="0" applyNumberFormat="1" applyFont="1"/>
    <xf numFmtId="3" fontId="3" fillId="0" borderId="0" xfId="0" applyNumberFormat="1" applyFont="1"/>
    <xf numFmtId="3" fontId="2" fillId="2" borderId="0" xfId="0" applyNumberFormat="1" applyFont="1" applyFill="1"/>
    <xf numFmtId="3" fontId="0" fillId="2" borderId="0" xfId="0" applyNumberFormat="1" applyFill="1"/>
    <xf numFmtId="9" fontId="0" fillId="2" borderId="0" xfId="0" applyNumberFormat="1" applyFill="1"/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0" xfId="0" applyNumberFormat="1" applyBorder="1"/>
    <xf numFmtId="3" fontId="0" fillId="0" borderId="5" xfId="0" applyNumberFormat="1" applyBorder="1"/>
    <xf numFmtId="9" fontId="0" fillId="0" borderId="4" xfId="0" applyNumberFormat="1" applyBorder="1"/>
    <xf numFmtId="9" fontId="0" fillId="0" borderId="0" xfId="0" applyNumberFormat="1" applyBorder="1"/>
    <xf numFmtId="9" fontId="0" fillId="0" borderId="6" xfId="0" applyNumberFormat="1" applyBorder="1"/>
    <xf numFmtId="9" fontId="0" fillId="0" borderId="7" xfId="0" applyNumberFormat="1" applyBorder="1"/>
    <xf numFmtId="3" fontId="0" fillId="0" borderId="7" xfId="0" applyNumberFormat="1" applyBorder="1"/>
    <xf numFmtId="3" fontId="0" fillId="0" borderId="8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dPt>
            <c:idx val="3"/>
            <c:bubble3D val="0"/>
            <c:spPr>
              <a:ln>
                <a:tailEnd type="triangle"/>
              </a:ln>
            </c:spPr>
          </c:dPt>
          <c:dPt>
            <c:idx val="5"/>
            <c:marker>
              <c:symbol val="none"/>
            </c:marker>
            <c:bubble3D val="0"/>
            <c:spPr>
              <a:ln>
                <a:solidFill>
                  <a:srgbClr xmlns:mc="http://schemas.openxmlformats.org/markup-compatibility/2006" xmlns:a14="http://schemas.microsoft.com/office/drawing/2010/main" val="FF0000" mc:Ignorable=""/>
                </a:solidFill>
                <a:tailEnd type="triangle"/>
              </a:ln>
            </c:spPr>
          </c:dPt>
          <c:yVal>
            <c:numRef>
              <c:f>Sheet1!$P$11:$P$16</c:f>
              <c:numCache>
                <c:formatCode>#,##0</c:formatCode>
                <c:ptCount val="6"/>
                <c:pt idx="0">
                  <c:v>0</c:v>
                </c:pt>
                <c:pt idx="1">
                  <c:v>200000</c:v>
                </c:pt>
                <c:pt idx="2">
                  <c:v>20000</c:v>
                </c:pt>
                <c:pt idx="3">
                  <c:v>220000</c:v>
                </c:pt>
                <c:pt idx="4">
                  <c:v>10000</c:v>
                </c:pt>
                <c:pt idx="5">
                  <c:v>210000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028864"/>
        <c:axId val="173027328"/>
      </c:scatterChart>
      <c:valAx>
        <c:axId val="173028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73027328"/>
        <c:crosses val="autoZero"/>
        <c:crossBetween val="midCat"/>
      </c:valAx>
      <c:valAx>
        <c:axId val="1730273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30288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619124</xdr:colOff>
      <xdr:row>20</xdr:row>
      <xdr:rowOff>70757</xdr:rowOff>
    </xdr:from>
    <xdr:to>
      <xdr:col>19</xdr:col>
      <xdr:colOff>582386</xdr:colOff>
      <xdr:row>34</xdr:row>
      <xdr:rowOff>106135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87"/>
  <sheetViews>
    <sheetView tabSelected="1" zoomScale="70" zoomScaleNormal="70" workbookViewId="0">
      <selection activeCell="I3" sqref="I3"/>
    </sheetView>
  </sheetViews>
  <sheetFormatPr defaultRowHeight="15" x14ac:dyDescent="0.25"/>
  <cols>
    <col min="1" max="2" width="3.28515625" style="2" customWidth="1"/>
    <col min="3" max="3" width="5.42578125" style="2" customWidth="1"/>
    <col min="4" max="4" width="9.140625" style="2"/>
    <col min="5" max="5" width="25.42578125" style="2" customWidth="1"/>
    <col min="6" max="6" width="11.42578125" style="2" bestFit="1" customWidth="1"/>
    <col min="7" max="7" width="4.42578125" style="2" customWidth="1"/>
    <col min="8" max="14" width="11.5703125" style="2" customWidth="1"/>
    <col min="15" max="18" width="9.140625" style="2"/>
    <col min="19" max="19" width="7.7109375" style="2" customWidth="1"/>
    <col min="20" max="20" width="11.85546875" style="2" customWidth="1"/>
    <col min="21" max="16384" width="9.140625" style="2"/>
  </cols>
  <sheetData>
    <row r="2" spans="1:21" ht="15.75" x14ac:dyDescent="0.25">
      <c r="A2" s="5" t="s">
        <v>19</v>
      </c>
      <c r="N2" s="2" t="s">
        <v>57</v>
      </c>
      <c r="O2" s="2">
        <v>10000</v>
      </c>
      <c r="P2" s="2" t="s">
        <v>58</v>
      </c>
      <c r="Q2" s="1">
        <v>0.1</v>
      </c>
      <c r="R2" s="2" t="s">
        <v>59</v>
      </c>
      <c r="T2" s="2">
        <f>H15*O2*Q2</f>
        <v>1250000</v>
      </c>
      <c r="U2" s="2" t="s">
        <v>60</v>
      </c>
    </row>
    <row r="3" spans="1:21" ht="15.75" x14ac:dyDescent="0.25">
      <c r="A3" s="6"/>
      <c r="B3" s="3" t="s">
        <v>3</v>
      </c>
      <c r="N3" s="2" t="s">
        <v>61</v>
      </c>
      <c r="O3" s="2">
        <v>100000</v>
      </c>
      <c r="P3" s="2" t="s">
        <v>58</v>
      </c>
      <c r="Q3" s="1">
        <v>0.1</v>
      </c>
      <c r="R3" s="2" t="s">
        <v>59</v>
      </c>
      <c r="T3" s="2">
        <f>H15*O3*Q3</f>
        <v>12500000</v>
      </c>
      <c r="U3" s="2" t="s">
        <v>60</v>
      </c>
    </row>
    <row r="4" spans="1:21" x14ac:dyDescent="0.25">
      <c r="A4" s="6"/>
      <c r="C4" s="4" t="s">
        <v>20</v>
      </c>
      <c r="N4" s="2" t="s">
        <v>62</v>
      </c>
      <c r="O4" s="2">
        <v>1000000</v>
      </c>
      <c r="P4" s="2" t="s">
        <v>58</v>
      </c>
      <c r="Q4" s="1">
        <v>0.1</v>
      </c>
      <c r="R4" s="2" t="s">
        <v>59</v>
      </c>
      <c r="T4" s="2">
        <f>H15*O4*Q4</f>
        <v>125000000</v>
      </c>
      <c r="U4" s="2" t="s">
        <v>60</v>
      </c>
    </row>
    <row r="5" spans="1:21" x14ac:dyDescent="0.25">
      <c r="A5" s="6"/>
      <c r="D5" s="2" t="s">
        <v>21</v>
      </c>
      <c r="F5" s="2">
        <v>1000000</v>
      </c>
      <c r="H5" s="2" t="s">
        <v>44</v>
      </c>
      <c r="N5" s="2" t="s">
        <v>63</v>
      </c>
    </row>
    <row r="6" spans="1:21" x14ac:dyDescent="0.25">
      <c r="A6" s="6"/>
      <c r="D6" s="2" t="s">
        <v>22</v>
      </c>
      <c r="F6" s="2">
        <v>1000000</v>
      </c>
      <c r="H6" s="2" t="s">
        <v>44</v>
      </c>
    </row>
    <row r="7" spans="1:21" x14ac:dyDescent="0.25">
      <c r="A7" s="6"/>
    </row>
    <row r="8" spans="1:21" ht="15.75" x14ac:dyDescent="0.25">
      <c r="A8" s="6"/>
      <c r="B8" s="3" t="s">
        <v>23</v>
      </c>
    </row>
    <row r="9" spans="1:21" x14ac:dyDescent="0.25">
      <c r="A9" s="6"/>
      <c r="C9" s="4" t="s">
        <v>24</v>
      </c>
    </row>
    <row r="10" spans="1:21" x14ac:dyDescent="0.25">
      <c r="A10" s="6"/>
      <c r="D10" s="2" t="s">
        <v>0</v>
      </c>
      <c r="H10" s="2">
        <v>10</v>
      </c>
      <c r="I10" s="2">
        <v>15</v>
      </c>
      <c r="J10" s="2">
        <v>25</v>
      </c>
      <c r="K10" s="2">
        <v>40</v>
      </c>
      <c r="L10" s="2">
        <v>60</v>
      </c>
      <c r="M10" s="2">
        <v>80</v>
      </c>
      <c r="N10" s="2">
        <v>120</v>
      </c>
      <c r="P10" s="2">
        <v>1</v>
      </c>
    </row>
    <row r="11" spans="1:21" x14ac:dyDescent="0.25">
      <c r="A11" s="6"/>
      <c r="D11" s="8" t="s">
        <v>51</v>
      </c>
      <c r="E11" s="9"/>
      <c r="F11" s="9"/>
      <c r="G11" s="9"/>
      <c r="H11" s="9">
        <v>100000</v>
      </c>
      <c r="I11" s="9">
        <v>100000</v>
      </c>
      <c r="J11" s="9">
        <v>100000</v>
      </c>
      <c r="K11" s="9">
        <v>100000</v>
      </c>
      <c r="L11" s="9">
        <v>100000</v>
      </c>
      <c r="M11" s="9">
        <v>100000</v>
      </c>
      <c r="N11" s="10">
        <v>100000</v>
      </c>
      <c r="P11" s="10">
        <v>0</v>
      </c>
    </row>
    <row r="12" spans="1:21" x14ac:dyDescent="0.25">
      <c r="A12" s="6"/>
      <c r="D12" s="11" t="s">
        <v>56</v>
      </c>
      <c r="E12" s="12"/>
      <c r="F12" s="12"/>
      <c r="G12" s="12"/>
      <c r="H12" s="12">
        <v>25000</v>
      </c>
      <c r="I12" s="12">
        <v>25000</v>
      </c>
      <c r="J12" s="12">
        <v>25000</v>
      </c>
      <c r="K12" s="12">
        <v>25000</v>
      </c>
      <c r="L12" s="12">
        <v>25000</v>
      </c>
      <c r="M12" s="12">
        <v>25000</v>
      </c>
      <c r="N12" s="13">
        <v>25000</v>
      </c>
      <c r="P12" s="13">
        <v>200000</v>
      </c>
    </row>
    <row r="13" spans="1:21" s="1" customFormat="1" x14ac:dyDescent="0.25">
      <c r="A13" s="7"/>
      <c r="D13" s="14" t="s">
        <v>52</v>
      </c>
      <c r="E13" s="15"/>
      <c r="F13" s="15"/>
      <c r="G13" s="15"/>
      <c r="H13" s="12">
        <f>H12/10</f>
        <v>2500</v>
      </c>
      <c r="I13" s="12">
        <f t="shared" ref="I13:P13" si="0">I12/10</f>
        <v>2500</v>
      </c>
      <c r="J13" s="12">
        <f t="shared" si="0"/>
        <v>2500</v>
      </c>
      <c r="K13" s="12">
        <f t="shared" si="0"/>
        <v>2500</v>
      </c>
      <c r="L13" s="12">
        <f t="shared" si="0"/>
        <v>2500</v>
      </c>
      <c r="M13" s="12">
        <f t="shared" si="0"/>
        <v>2500</v>
      </c>
      <c r="N13" s="13">
        <f t="shared" si="0"/>
        <v>2500</v>
      </c>
      <c r="P13" s="13">
        <f t="shared" si="0"/>
        <v>20000</v>
      </c>
    </row>
    <row r="14" spans="1:21" x14ac:dyDescent="0.25">
      <c r="A14" s="6"/>
      <c r="D14" s="11" t="s">
        <v>53</v>
      </c>
      <c r="E14" s="12"/>
      <c r="F14" s="12"/>
      <c r="G14" s="12"/>
      <c r="H14" s="12">
        <f>SUM(H11:H13)</f>
        <v>127500</v>
      </c>
      <c r="I14" s="12">
        <f t="shared" ref="I14:P14" si="1">SUM(I11:I13)</f>
        <v>127500</v>
      </c>
      <c r="J14" s="12">
        <f t="shared" si="1"/>
        <v>127500</v>
      </c>
      <c r="K14" s="12">
        <f t="shared" si="1"/>
        <v>127500</v>
      </c>
      <c r="L14" s="12">
        <f t="shared" si="1"/>
        <v>127500</v>
      </c>
      <c r="M14" s="12">
        <f t="shared" si="1"/>
        <v>127500</v>
      </c>
      <c r="N14" s="13">
        <f t="shared" si="1"/>
        <v>127500</v>
      </c>
      <c r="P14" s="13">
        <f t="shared" si="1"/>
        <v>220000</v>
      </c>
    </row>
    <row r="15" spans="1:21" x14ac:dyDescent="0.25">
      <c r="A15" s="6"/>
      <c r="D15" s="11" t="s">
        <v>54</v>
      </c>
      <c r="E15" s="12"/>
      <c r="F15" s="12"/>
      <c r="G15" s="12"/>
      <c r="H15" s="12">
        <f>H13/2</f>
        <v>1250</v>
      </c>
      <c r="I15" s="12">
        <f t="shared" ref="I15:N15" si="2">I13/2</f>
        <v>1250</v>
      </c>
      <c r="J15" s="12">
        <f t="shared" si="2"/>
        <v>1250</v>
      </c>
      <c r="K15" s="12">
        <f t="shared" si="2"/>
        <v>1250</v>
      </c>
      <c r="L15" s="12">
        <f t="shared" si="2"/>
        <v>1250</v>
      </c>
      <c r="M15" s="12">
        <f t="shared" si="2"/>
        <v>1250</v>
      </c>
      <c r="N15" s="13">
        <f t="shared" si="2"/>
        <v>1250</v>
      </c>
      <c r="P15" s="13">
        <f t="shared" ref="P15" si="3">P13/2</f>
        <v>10000</v>
      </c>
    </row>
    <row r="16" spans="1:21" s="1" customFormat="1" x14ac:dyDescent="0.25">
      <c r="A16" s="7"/>
      <c r="D16" s="16" t="s">
        <v>55</v>
      </c>
      <c r="E16" s="17"/>
      <c r="F16" s="17"/>
      <c r="G16" s="17"/>
      <c r="H16" s="18">
        <f>H14-H15</f>
        <v>126250</v>
      </c>
      <c r="I16" s="18">
        <f t="shared" ref="I16:P16" si="4">I14-I15</f>
        <v>126250</v>
      </c>
      <c r="J16" s="18">
        <f t="shared" si="4"/>
        <v>126250</v>
      </c>
      <c r="K16" s="18">
        <f t="shared" si="4"/>
        <v>126250</v>
      </c>
      <c r="L16" s="18">
        <f t="shared" si="4"/>
        <v>126250</v>
      </c>
      <c r="M16" s="18">
        <f t="shared" si="4"/>
        <v>126250</v>
      </c>
      <c r="N16" s="19">
        <f t="shared" si="4"/>
        <v>126250</v>
      </c>
      <c r="P16" s="19">
        <f t="shared" si="4"/>
        <v>210000</v>
      </c>
    </row>
    <row r="17" spans="1:16" x14ac:dyDescent="0.25">
      <c r="A17" s="6"/>
      <c r="D17" s="2" t="s">
        <v>1</v>
      </c>
      <c r="H17" s="2">
        <f>H10*H15</f>
        <v>12500</v>
      </c>
      <c r="I17" s="2">
        <f t="shared" ref="I17:P17" si="5">I10*I15</f>
        <v>18750</v>
      </c>
      <c r="J17" s="2">
        <f t="shared" si="5"/>
        <v>31250</v>
      </c>
      <c r="K17" s="2">
        <f t="shared" si="5"/>
        <v>50000</v>
      </c>
      <c r="L17" s="2">
        <f t="shared" si="5"/>
        <v>75000</v>
      </c>
      <c r="M17" s="2">
        <f t="shared" si="5"/>
        <v>100000</v>
      </c>
      <c r="N17" s="2">
        <f t="shared" si="5"/>
        <v>150000</v>
      </c>
      <c r="P17" s="2">
        <f t="shared" si="5"/>
        <v>10000</v>
      </c>
    </row>
    <row r="18" spans="1:16" x14ac:dyDescent="0.25">
      <c r="A18" s="6"/>
      <c r="C18" s="4" t="s">
        <v>25</v>
      </c>
    </row>
    <row r="19" spans="1:16" x14ac:dyDescent="0.25">
      <c r="A19" s="6"/>
      <c r="D19" s="2" t="s">
        <v>40</v>
      </c>
    </row>
    <row r="20" spans="1:16" x14ac:dyDescent="0.25">
      <c r="A20" s="6"/>
      <c r="E20" s="2" t="s">
        <v>26</v>
      </c>
    </row>
    <row r="21" spans="1:16" x14ac:dyDescent="0.25">
      <c r="A21" s="6"/>
      <c r="E21" s="2" t="s">
        <v>27</v>
      </c>
    </row>
    <row r="22" spans="1:16" x14ac:dyDescent="0.25">
      <c r="A22" s="6"/>
    </row>
    <row r="23" spans="1:16" ht="15.75" x14ac:dyDescent="0.25">
      <c r="A23" s="6"/>
      <c r="B23" s="3" t="s">
        <v>28</v>
      </c>
    </row>
    <row r="24" spans="1:16" x14ac:dyDescent="0.25">
      <c r="A24" s="6"/>
      <c r="C24" s="4" t="s">
        <v>32</v>
      </c>
    </row>
    <row r="25" spans="1:16" x14ac:dyDescent="0.25">
      <c r="A25" s="6"/>
      <c r="C25" s="4" t="s">
        <v>37</v>
      </c>
    </row>
    <row r="26" spans="1:16" x14ac:dyDescent="0.25">
      <c r="A26" s="6"/>
      <c r="C26" s="4"/>
      <c r="D26" s="2" t="s">
        <v>21</v>
      </c>
      <c r="F26" s="2">
        <v>200000</v>
      </c>
      <c r="H26" s="2" t="s">
        <v>45</v>
      </c>
    </row>
    <row r="27" spans="1:16" x14ac:dyDescent="0.25">
      <c r="A27" s="6"/>
      <c r="C27" s="4"/>
      <c r="D27" s="2" t="s">
        <v>22</v>
      </c>
      <c r="F27" s="2">
        <v>200000</v>
      </c>
      <c r="H27" s="2" t="s">
        <v>45</v>
      </c>
    </row>
    <row r="28" spans="1:16" x14ac:dyDescent="0.25">
      <c r="A28" s="6"/>
      <c r="C28" s="4"/>
    </row>
    <row r="29" spans="1:16" ht="15.75" x14ac:dyDescent="0.25">
      <c r="A29" s="6"/>
      <c r="B29" s="3" t="s">
        <v>48</v>
      </c>
    </row>
    <row r="30" spans="1:16" x14ac:dyDescent="0.25">
      <c r="A30" s="6"/>
      <c r="C30" s="4" t="s">
        <v>29</v>
      </c>
    </row>
    <row r="31" spans="1:16" x14ac:dyDescent="0.25">
      <c r="A31" s="6"/>
      <c r="C31" s="4" t="s">
        <v>30</v>
      </c>
    </row>
    <row r="32" spans="1:16" x14ac:dyDescent="0.25">
      <c r="A32" s="6"/>
      <c r="C32" s="4" t="s">
        <v>31</v>
      </c>
    </row>
    <row r="33" spans="1:8" x14ac:dyDescent="0.25">
      <c r="A33" s="6"/>
    </row>
    <row r="34" spans="1:8" s="6" customFormat="1" ht="15.75" x14ac:dyDescent="0.25">
      <c r="A34" s="5" t="s">
        <v>38</v>
      </c>
      <c r="F34" s="6">
        <f>SUM(F2:F33)</f>
        <v>2400000</v>
      </c>
    </row>
    <row r="36" spans="1:8" ht="15.75" x14ac:dyDescent="0.25">
      <c r="A36" s="5" t="s">
        <v>2</v>
      </c>
    </row>
    <row r="37" spans="1:8" ht="15.75" x14ac:dyDescent="0.25">
      <c r="A37" s="6"/>
      <c r="B37" s="3" t="s">
        <v>3</v>
      </c>
    </row>
    <row r="38" spans="1:8" x14ac:dyDescent="0.25">
      <c r="A38" s="6"/>
      <c r="C38" s="4" t="s">
        <v>4</v>
      </c>
    </row>
    <row r="39" spans="1:8" x14ac:dyDescent="0.25">
      <c r="A39" s="6"/>
      <c r="C39" s="4" t="s">
        <v>5</v>
      </c>
    </row>
    <row r="40" spans="1:8" x14ac:dyDescent="0.25">
      <c r="A40" s="6"/>
      <c r="D40" s="2" t="s">
        <v>10</v>
      </c>
    </row>
    <row r="41" spans="1:8" x14ac:dyDescent="0.25">
      <c r="A41" s="6"/>
      <c r="D41" s="2" t="s">
        <v>11</v>
      </c>
    </row>
    <row r="42" spans="1:8" x14ac:dyDescent="0.25">
      <c r="A42" s="6"/>
      <c r="D42" s="2" t="s">
        <v>12</v>
      </c>
    </row>
    <row r="43" spans="1:8" x14ac:dyDescent="0.25">
      <c r="A43" s="6"/>
      <c r="C43" s="4" t="s">
        <v>16</v>
      </c>
    </row>
    <row r="44" spans="1:8" x14ac:dyDescent="0.25">
      <c r="A44" s="6"/>
      <c r="D44" s="2" t="s">
        <v>14</v>
      </c>
    </row>
    <row r="45" spans="1:8" x14ac:dyDescent="0.25">
      <c r="A45" s="6"/>
      <c r="D45" s="2" t="s">
        <v>15</v>
      </c>
    </row>
    <row r="46" spans="1:8" x14ac:dyDescent="0.25">
      <c r="A46" s="6"/>
      <c r="D46" s="2" t="s">
        <v>6</v>
      </c>
      <c r="F46" s="2">
        <v>300000</v>
      </c>
      <c r="H46" s="2" t="s">
        <v>45</v>
      </c>
    </row>
    <row r="47" spans="1:8" x14ac:dyDescent="0.25">
      <c r="A47" s="6"/>
      <c r="D47" s="2" t="s">
        <v>7</v>
      </c>
    </row>
    <row r="48" spans="1:8" x14ac:dyDescent="0.25">
      <c r="A48" s="6"/>
      <c r="D48" s="2" t="s">
        <v>8</v>
      </c>
    </row>
    <row r="49" spans="1:8" x14ac:dyDescent="0.25">
      <c r="A49" s="6"/>
      <c r="D49" s="2" t="s">
        <v>9</v>
      </c>
    </row>
    <row r="50" spans="1:8" x14ac:dyDescent="0.25">
      <c r="A50" s="6"/>
    </row>
    <row r="51" spans="1:8" ht="15.75" x14ac:dyDescent="0.25">
      <c r="A51" s="6"/>
      <c r="B51" s="3" t="s">
        <v>13</v>
      </c>
      <c r="H51" s="2" t="s">
        <v>46</v>
      </c>
    </row>
    <row r="52" spans="1:8" x14ac:dyDescent="0.25">
      <c r="A52" s="6"/>
      <c r="C52" s="4" t="s">
        <v>4</v>
      </c>
    </row>
    <row r="53" spans="1:8" x14ac:dyDescent="0.25">
      <c r="A53" s="6"/>
      <c r="C53" s="4" t="s">
        <v>5</v>
      </c>
    </row>
    <row r="54" spans="1:8" x14ac:dyDescent="0.25">
      <c r="A54" s="6"/>
      <c r="D54" s="2" t="s">
        <v>10</v>
      </c>
    </row>
    <row r="55" spans="1:8" x14ac:dyDescent="0.25">
      <c r="A55" s="6"/>
      <c r="D55" s="2" t="s">
        <v>11</v>
      </c>
    </row>
    <row r="56" spans="1:8" x14ac:dyDescent="0.25">
      <c r="A56" s="6"/>
      <c r="D56" s="2" t="s">
        <v>12</v>
      </c>
    </row>
    <row r="57" spans="1:8" x14ac:dyDescent="0.25">
      <c r="A57" s="6"/>
      <c r="C57" s="4" t="s">
        <v>17</v>
      </c>
    </row>
    <row r="58" spans="1:8" x14ac:dyDescent="0.25">
      <c r="A58" s="6"/>
      <c r="D58" s="2" t="s">
        <v>14</v>
      </c>
    </row>
    <row r="59" spans="1:8" x14ac:dyDescent="0.25">
      <c r="A59" s="6"/>
      <c r="D59" s="2" t="s">
        <v>15</v>
      </c>
    </row>
    <row r="60" spans="1:8" x14ac:dyDescent="0.25">
      <c r="A60" s="6"/>
      <c r="D60" s="2" t="s">
        <v>6</v>
      </c>
    </row>
    <row r="61" spans="1:8" x14ac:dyDescent="0.25">
      <c r="A61" s="6"/>
      <c r="D61" s="2" t="s">
        <v>7</v>
      </c>
    </row>
    <row r="62" spans="1:8" x14ac:dyDescent="0.25">
      <c r="A62" s="6"/>
      <c r="D62" s="2" t="s">
        <v>8</v>
      </c>
    </row>
    <row r="63" spans="1:8" x14ac:dyDescent="0.25">
      <c r="A63" s="6"/>
      <c r="D63" s="2" t="s">
        <v>9</v>
      </c>
    </row>
    <row r="64" spans="1:8" x14ac:dyDescent="0.25">
      <c r="A64" s="6"/>
    </row>
    <row r="65" spans="1:8" ht="15.75" x14ac:dyDescent="0.25">
      <c r="A65" s="6"/>
      <c r="B65" s="3" t="s">
        <v>18</v>
      </c>
      <c r="H65" s="2" t="s">
        <v>47</v>
      </c>
    </row>
    <row r="66" spans="1:8" x14ac:dyDescent="0.25">
      <c r="A66" s="6"/>
      <c r="C66" s="4" t="s">
        <v>4</v>
      </c>
    </row>
    <row r="67" spans="1:8" x14ac:dyDescent="0.25">
      <c r="A67" s="6"/>
      <c r="C67" s="4" t="s">
        <v>5</v>
      </c>
    </row>
    <row r="68" spans="1:8" x14ac:dyDescent="0.25">
      <c r="A68" s="6"/>
      <c r="D68" s="2" t="s">
        <v>10</v>
      </c>
    </row>
    <row r="69" spans="1:8" x14ac:dyDescent="0.25">
      <c r="A69" s="6"/>
      <c r="D69" s="2" t="s">
        <v>11</v>
      </c>
    </row>
    <row r="70" spans="1:8" x14ac:dyDescent="0.25">
      <c r="A70" s="6"/>
      <c r="D70" s="2" t="s">
        <v>12</v>
      </c>
    </row>
    <row r="71" spans="1:8" x14ac:dyDescent="0.25">
      <c r="A71" s="6"/>
      <c r="C71" s="4" t="s">
        <v>17</v>
      </c>
    </row>
    <row r="72" spans="1:8" x14ac:dyDescent="0.25">
      <c r="A72" s="6"/>
      <c r="D72" s="2" t="s">
        <v>14</v>
      </c>
    </row>
    <row r="73" spans="1:8" x14ac:dyDescent="0.25">
      <c r="A73" s="6"/>
      <c r="D73" s="2" t="s">
        <v>15</v>
      </c>
    </row>
    <row r="74" spans="1:8" x14ac:dyDescent="0.25">
      <c r="A74" s="6"/>
      <c r="D74" s="2" t="s">
        <v>6</v>
      </c>
    </row>
    <row r="75" spans="1:8" x14ac:dyDescent="0.25">
      <c r="A75" s="6"/>
      <c r="D75" s="2" t="s">
        <v>7</v>
      </c>
    </row>
    <row r="76" spans="1:8" x14ac:dyDescent="0.25">
      <c r="A76" s="6"/>
      <c r="D76" s="2" t="s">
        <v>8</v>
      </c>
    </row>
    <row r="77" spans="1:8" x14ac:dyDescent="0.25">
      <c r="A77" s="6"/>
      <c r="D77" s="2" t="s">
        <v>9</v>
      </c>
    </row>
    <row r="78" spans="1:8" x14ac:dyDescent="0.25">
      <c r="A78" s="6"/>
    </row>
    <row r="79" spans="1:8" ht="15.75" x14ac:dyDescent="0.25">
      <c r="A79" s="6"/>
      <c r="B79" s="3" t="s">
        <v>33</v>
      </c>
      <c r="H79" s="2" t="s">
        <v>43</v>
      </c>
    </row>
    <row r="80" spans="1:8" x14ac:dyDescent="0.25">
      <c r="A80" s="6"/>
      <c r="C80" s="4" t="s">
        <v>34</v>
      </c>
      <c r="H80" s="2" t="s">
        <v>49</v>
      </c>
    </row>
    <row r="81" spans="1:8" x14ac:dyDescent="0.25">
      <c r="A81" s="6"/>
      <c r="C81" s="4" t="s">
        <v>35</v>
      </c>
      <c r="H81" s="2" t="s">
        <v>50</v>
      </c>
    </row>
    <row r="82" spans="1:8" x14ac:dyDescent="0.25">
      <c r="A82" s="6"/>
      <c r="C82" s="4" t="s">
        <v>36</v>
      </c>
    </row>
    <row r="83" spans="1:8" x14ac:dyDescent="0.25">
      <c r="A83" s="6"/>
      <c r="C83" s="4"/>
    </row>
    <row r="84" spans="1:8" ht="15.75" x14ac:dyDescent="0.25">
      <c r="A84" s="6"/>
      <c r="B84" s="3" t="s">
        <v>41</v>
      </c>
      <c r="C84" s="4"/>
    </row>
    <row r="85" spans="1:8" x14ac:dyDescent="0.25">
      <c r="A85" s="6"/>
      <c r="C85" s="4" t="s">
        <v>42</v>
      </c>
      <c r="F85" s="2">
        <f>F34-SUM(F36:F83)</f>
        <v>2100000</v>
      </c>
    </row>
    <row r="86" spans="1:8" x14ac:dyDescent="0.25">
      <c r="A86" s="6"/>
    </row>
    <row r="87" spans="1:8" s="6" customFormat="1" ht="15.75" x14ac:dyDescent="0.25">
      <c r="A87" s="5" t="s">
        <v>39</v>
      </c>
      <c r="F87" s="6">
        <f>SUM(F36:F86)</f>
        <v>2400000</v>
      </c>
    </row>
  </sheetData>
  <pageMargins left="0.70866141732283472" right="0.70866141732283472" top="0.74803149606299213" bottom="0.74803149606299213" header="0.31496062992125984" footer="0.31496062992125984"/>
  <pageSetup paperSize="9" scale="40" orientation="portrait" horizontalDpi="0" verticalDpi="0" r:id="rId1"/>
  <headerFooter>
    <oddFooter>&amp;L&amp;F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_Docs_" ma:contentTypeID="0x00300BC575958B0E4E999FB4CFE184EDDC" ma:contentTypeVersion="" ma:contentTypeDescription="" ma:contentTypeScope="" ma:versionID="68532410afb2c351a5f1d1fd741c35e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3e5d9eca856144ce6ca1da655f95619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AutoVersionDisabled" minOccurs="0"/>
                <xsd:element ref="ns1:ItemType" minOccurs="0"/>
                <xsd:element ref="ns1:Description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D" ma:index="0" nillable="true" ma:displayName="ID" ma:internalName="ID" ma:readOnly="true">
      <xsd:simpleType>
        <xsd:restriction base="dms:Unknown"/>
      </xsd:simpleType>
    </xsd:element>
    <xsd:element name="ContentTypeId" ma:index="1" nillable="true" ma:displayName="Content Type ID" ma:hidden="true" ma:internalName="ContentTypeId" ma:readOnly="true">
      <xsd:simpleType>
        <xsd:restriction base="dms:Unknown"/>
      </xsd:simpleType>
    </xsd:element>
    <xsd:element name="Author" ma:index="4" nillable="true" ma:displayName="Created By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Modified By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Has Copy Destinations" ma:hidden="true" ma:internalName="_HasCopyDestinations" ma:readOnly="true">
      <xsd:simpleType>
        <xsd:restriction base="dms:Boolean"/>
      </xsd:simpleType>
    </xsd:element>
    <xsd:element name="_CopySource" ma:index="8" nillable="true" ma:displayName="Copy Source" ma:internalName="_CopySource" ma:readOnly="true">
      <xsd:simpleType>
        <xsd:restriction base="dms:Text"/>
      </xsd:simpleType>
    </xsd:element>
    <xsd:element name="_ModerationStatus" ma:index="9" nillable="true" ma:displayName="Approval Status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Approver Comments" ma:hidden="true" ma:internalName="_ModerationComments" ma:readOnly="true">
      <xsd:simpleType>
        <xsd:restriction base="dms:Note"/>
      </xsd:simpleType>
    </xsd:element>
    <xsd:element name="FileRef" ma:index="11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Path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Modified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Created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File Size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CheckedOutUserId" ma:index="18" nillable="true" ma:displayName="ID of the User who has the item Checked Ou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19" nillable="true" ma:displayName="Is Checked out to local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0" nillable="true" ma:displayName="Checked Out T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2" nillable="true" ma:displayName="Unique Id" ma:hidden="true" ma:list="Docs" ma:internalName="UniqueId" ma:readOnly="true" ma:showField="UniqueId">
      <xsd:simpleType>
        <xsd:restriction base="dms:Lookup"/>
      </xsd:simpleType>
    </xsd:element>
    <xsd:element name="ProgId" ma:index="23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4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5" nillable="true" ma:displayName="Virus Status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6" nillable="true" ma:displayName="Checked Out T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7" nillable="true" ma:displayName="Check In Comment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1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32" nillable="true" ma:displayName="HTML File Type" ma:hidden="true" ma:internalName="HTML_x0020_File_x0020_Type" ma:readOnly="true">
      <xsd:simpleType>
        <xsd:restriction base="dms:Text"/>
      </xsd:simpleType>
    </xsd:element>
    <xsd:element name="_SourceUrl" ma:index="33" nillable="true" ma:displayName="Source Url" ma:hidden="true" ma:internalName="_SourceUrl">
      <xsd:simpleType>
        <xsd:restriction base="dms:Text"/>
      </xsd:simpleType>
    </xsd:element>
    <xsd:element name="_SharedFileIndex" ma:index="34" nillable="true" ma:displayName="Shared File Index" ma:hidden="true" ma:internalName="_SharedFileIndex">
      <xsd:simpleType>
        <xsd:restriction base="dms:Text"/>
      </xsd:simpleType>
    </xsd:element>
    <xsd:element name="MetaInfo" ma:index="44" nillable="true" ma:displayName="Property Bag" ma:hidden="true" ma:list="Docs" ma:internalName="MetaInfo" ma:showField="MetaInfo">
      <xsd:simpleType>
        <xsd:restriction base="dms:Lookup"/>
      </xsd:simpleType>
    </xsd:element>
    <xsd:element name="_Level" ma:index="45" nillable="true" ma:displayName="Level" ma:hidden="true" ma:internalName="_Level" ma:readOnly="true">
      <xsd:simpleType>
        <xsd:restriction base="dms:Unknown"/>
      </xsd:simpleType>
    </xsd:element>
    <xsd:element name="_IsCurrentVersion" ma:index="46" nillable="true" ma:displayName="Is Current Version" ma:hidden="true" ma:internalName="_IsCurrentVersion" ma:readOnly="true">
      <xsd:simpleType>
        <xsd:restriction base="dms:Boolean"/>
      </xsd:simpleType>
    </xsd:element>
    <xsd:element name="owshiddenversion" ma:index="50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1" nillable="true" ma:displayName="UI Version" ma:hidden="true" ma:internalName="_UIVersion" ma:readOnly="true">
      <xsd:simpleType>
        <xsd:restriction base="dms:Unknown"/>
      </xsd:simpleType>
    </xsd:element>
    <xsd:element name="_UIVersionString" ma:index="52" nillable="true" ma:displayName="Version" ma:internalName="_UIVersionString" ma:readOnly="true">
      <xsd:simpleType>
        <xsd:restriction base="dms:Text"/>
      </xsd:simpleType>
    </xsd:element>
    <xsd:element name="InstanceID" ma:index="53" nillable="true" ma:displayName="Instance ID" ma:hidden="true" ma:internalName="InstanceID" ma:readOnly="true">
      <xsd:simpleType>
        <xsd:restriction base="dms:Unknown"/>
      </xsd:simpleType>
    </xsd:element>
    <xsd:element name="Order" ma:index="54" nillable="true" ma:displayName="Order" ma:hidden="true" ma:internalName="Order">
      <xsd:simpleType>
        <xsd:restriction base="dms:Number"/>
      </xsd:simpleType>
    </xsd:element>
    <xsd:element name="GUID" ma:index="55" nillable="true" ma:displayName="GUID" ma:hidden="true" ma:internalName="GUID" ma:readOnly="true">
      <xsd:simpleType>
        <xsd:restriction base="dms:Unknown"/>
      </xsd:simpleType>
    </xsd:element>
    <xsd:element name="WorkflowVersion" ma:index="56" nillable="true" ma:displayName="Workflow Version" ma:hidden="true" ma:internalName="WorkflowVersion" ma:readOnly="true">
      <xsd:simpleType>
        <xsd:restriction base="dms:Unknown"/>
      </xsd:simpleType>
    </xsd:element>
    <xsd:element name="WorkflowInstanceID" ma:index="57" nillable="true" ma:displayName="Workflow Instance ID" ma:hidden="true" ma:internalName="WorkflowInstanceID" ma:readOnly="true">
      <xsd:simpleType>
        <xsd:restriction base="dms:Unknown"/>
      </xsd:simpleType>
    </xsd:element>
    <xsd:element name="ParentVersionString" ma:index="58" nillable="true" ma:displayName="Source Version (Converted Doc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59" nillable="true" ma:displayName="Source Name (Converted Document)" ma:hidden="true" ma:list="Docs" ma:internalName="ParentLeafName" ma:readOnly="true" ma:showField="ParentLeafName">
      <xsd:simpleType>
        <xsd:restriction base="dms:Lookup"/>
      </xsd:simpleType>
    </xsd:element>
    <xsd:element name="AutoVersionDisabled" ma:index="60" nillable="true" ma:displayName="AutoVersionDisabled" ma:default="FALSE" ma:hidden="true" ma:internalName="AutoVersionDisabled">
      <xsd:simpleType>
        <xsd:restriction base="dms:Boolean"/>
      </xsd:simpleType>
    </xsd:element>
    <xsd:element name="ItemType" ma:index="61" nillable="true" ma:displayName="ItemType" ma:default="1" ma:hidden="true" ma:internalName="ItemType">
      <xsd:simpleType>
        <xsd:restriction base="dms:Unknown"/>
      </xsd:simpleType>
    </xsd:element>
    <xsd:element name="Description" ma:index="62" nillable="true" ma:displayName="Description" ma:hidden="true" ma:internalName="Description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Content Type" ma:readOnly="tru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ContentTypeId xmlns="http://schemas.microsoft.com/sharepoint/v3">0x00300BC575958B0E4E999FB4CFE184EDDC</ContentTypeId>
    <_SourceUrl xmlns="http://schemas.microsoft.com/sharepoint/v3" xsi:nil="true"/>
    <AutoVersionDisabled xmlns="http://schemas.microsoft.com/sharepoint/v3">false</AutoVersionDisabled>
    <ItemType xmlns="http://schemas.microsoft.com/sharepoint/v3">1</ItemType>
    <Order xmlns="http://schemas.microsoft.com/sharepoint/v3" xsi:nil="true"/>
    <_SharedFileIndex xmlns="http://schemas.microsoft.com/sharepoint/v3" xsi:nil="true"/>
    <MetaInfo xmlns="http://schemas.microsoft.com/sharepoint/v3" xsi:nil="true"/>
    <Description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A0B13A1-A9AB-4499-BA8A-D139989BC0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34320FD-0BBB-49D1-B062-645990A32148}">
  <ds:schemaRefs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Bretscher</dc:creator>
  <cp:lastModifiedBy>Peter Bretscher</cp:lastModifiedBy>
  <cp:lastPrinted>2010-06-15T13:35:39Z</cp:lastPrinted>
  <dcterms:created xsi:type="dcterms:W3CDTF">2010-03-03T16:25:49Z</dcterms:created>
  <dcterms:modified xsi:type="dcterms:W3CDTF">2010-06-15T13:51:50Z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DocumentEventProcessedId">
    <vt:lpwstr>a34684bd-26ce-448b-936e-36b54f55995a</vt:lpwstr>
  </property>
</Properties>
</file>